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I52" i="1" l="1"/>
  <c r="J15" i="1"/>
  <c r="H24" i="1"/>
  <c r="K15" i="1" l="1"/>
  <c r="H48" i="1"/>
  <c r="H31" i="1"/>
  <c r="H27" i="1" l="1"/>
  <c r="H28" i="1"/>
  <c r="H20" i="1"/>
  <c r="H16" i="1"/>
  <c r="H17" i="1" l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<sst xmlns="http://schemas.openxmlformats.org/spreadsheetml/2006/main" count="48" uniqueCount="28">
  <si>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</si>
  <si>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</si>
  <si>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</si>
  <si>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</si>
  <si>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</si>
  <si>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</si>
  <si>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</si>
  <si>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</si>
  <si>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</si>
  <si>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</si>
  <si>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</si>
  <si>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</si>
  <si>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</si>
  <si>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</si>
  <si>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</si>
  <si>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</si>
  <si>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</si>
  <si>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</si>
  <si>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</si>
  <si>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</si>
  <si>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</si>
  <si>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</si>
  <si>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</si>
  <si>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</si>
  <si>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</si>
  <si>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-</t>
  </si>
  <si>
    <t>Dana:07.02.2019</t>
  </si>
  <si>
    <t>Primljena i neutrošena participacija od 07.02.2019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</si>
</sst>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5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J46" sqref="J46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26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43503</v>
      </c>
      <c r="H12" s="4">
        <v>2066544.59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43503</v>
      </c>
      <c r="H13" s="4">
        <f>H14+H25-H32-H42</f>
        <v>2133244.8599999994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2657443.7499999991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v>-31508.32</v>
      </c>
      <c r="I15" s="17">
        <v>-336955.94</v>
      </c>
      <c r="J15" s="17">
        <f>H15-I15</f>
        <v>305447.62</v>
      </c>
      <c r="K15" s="13">
        <f>I15+J15-8813.45</f>
        <v>-40321.770000000004</v>
      </c>
    </row>
    <row r="16" spans="2:15" x14ac:dyDescent="0.25">
      <c r="B16" s="30" t="s">
        <v>11</v>
      </c>
      <c r="C16" s="31"/>
      <c r="D16" s="31"/>
      <c r="E16" s="31"/>
      <c r="F16" s="32"/>
      <c r="G16" s="18"/>
      <c r="H16" s="20">
        <f>898833.33+898833.33</f>
        <v>1797666.66</v>
      </c>
      <c r="I16" s="17">
        <v>-305447.62</v>
      </c>
      <c r="J16" s="17"/>
      <c r="K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15">
        <f>581250-581250</f>
        <v>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15"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15">
        <v>0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20">
        <f>1541030.89-701734.59+961750-400267.12+824250+955500-870975.17-1093726.07+955500+955500-2360829.22-28795.17</f>
        <v>737203.54999999923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v>0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397500-198750-198750</f>
        <v>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3" t="s">
        <v>27</v>
      </c>
      <c r="C24" s="23"/>
      <c r="D24" s="23"/>
      <c r="E24" s="23"/>
      <c r="F24" s="23"/>
      <c r="G24" s="19"/>
      <c r="H24" s="15">
        <f>51400+7850+4400+10750+13400+16250+19850+7850+25000+8500+5300+10550+9600+11400+13650+10970+7300+5150+11550+9700+13900+18250+11450+4300-252517.77+33571.98+7700+4250-3652+11050+12850-16790.35+12800+15900+10650+9950</f>
        <v>154081.86000000002</v>
      </c>
      <c r="I24" s="17"/>
      <c r="J24" s="17"/>
      <c r="K24" s="13"/>
      <c r="L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269373.96000000002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v>0</v>
      </c>
      <c r="I26" s="17">
        <v>147706.23000000001</v>
      </c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f>113000+113000</f>
        <v>226000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f>4553+179666.67-169198.71</f>
        <v>15020.960000000021</v>
      </c>
      <c r="I28" s="17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f>198750-198750</f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v>0</v>
      </c>
      <c r="I30" s="17"/>
      <c r="J30" s="17"/>
    </row>
    <row r="31" spans="2:13" x14ac:dyDescent="0.25">
      <c r="B31" s="30" t="s">
        <v>27</v>
      </c>
      <c r="C31" s="31"/>
      <c r="D31" s="31"/>
      <c r="E31" s="31"/>
      <c r="F31" s="32"/>
      <c r="G31" s="2"/>
      <c r="H31" s="20">
        <f>14383+5588+8382</f>
        <v>28353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43503</v>
      </c>
      <c r="H32" s="8">
        <f>H33+H34+H35+H36+H37+H38+H39+H40+H41</f>
        <v>680223.07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0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677875.07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0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v>2348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43503</v>
      </c>
      <c r="H42" s="8">
        <f>H43+H44+H45+H46+H47</f>
        <v>113349.78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113349.78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38367.13+2.85+41856-7673.68</f>
        <v>72552.299999999988</v>
      </c>
      <c r="I48" s="17"/>
      <c r="J48" s="17"/>
      <c r="M48" s="13"/>
    </row>
    <row r="49" spans="2:10" x14ac:dyDescent="0.25">
      <c r="B49" s="23" t="s">
        <v>17</v>
      </c>
      <c r="C49" s="23"/>
      <c r="D49" s="23"/>
      <c r="E49" s="23"/>
      <c r="F49" s="23"/>
      <c r="G49" s="2"/>
      <c r="H49" s="4"/>
      <c r="I49" s="17"/>
      <c r="J49" s="17"/>
    </row>
    <row r="50" spans="2:10" x14ac:dyDescent="0.25">
      <c r="B50" s="22" t="s">
        <v>4</v>
      </c>
      <c r="C50" s="22"/>
      <c r="D50" s="22"/>
      <c r="E50" s="22"/>
      <c r="F50" s="22"/>
      <c r="G50" s="2"/>
      <c r="H50" s="11">
        <f>H14+H25-H32-H42+H48-H49-2.9</f>
        <v>2205794.2599999993</v>
      </c>
      <c r="I50" s="17"/>
      <c r="J50" s="17"/>
    </row>
    <row r="51" spans="2:10" x14ac:dyDescent="0.25">
      <c r="I51" s="13" t="s">
        <v>25</v>
      </c>
    </row>
    <row r="52" spans="2:10" x14ac:dyDescent="0.25">
      <c r="H52" s="13"/>
      <c r="I52" s="13">
        <f>SUM(I16:I50)</f>
        <v>-157741.38999999998</v>
      </c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2019-02-11T14:05:30Z</dcterms:modified>
</cp:coreProperties>
</file>